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代行\"/>
    </mc:Choice>
  </mc:AlternateContent>
  <xr:revisionPtr revIDLastSave="0" documentId="13_ncr:1_{8C3E6153-38E4-44AD-944C-BA689B33AA38}" xr6:coauthVersionLast="47" xr6:coauthVersionMax="47" xr10:uidLastSave="{00000000-0000-0000-0000-000000000000}"/>
  <bookViews>
    <workbookView xWindow="1780" yWindow="1780" windowWidth="34300" windowHeight="19070" xr2:uid="{F2573FC3-3B15-4812-AE6A-E83162ABB87D}"/>
  </bookViews>
  <sheets>
    <sheet name="歩合計算表" sheetId="1" r:id="rId1"/>
    <sheet name="売上" sheetId="3" r:id="rId2"/>
    <sheet name="高速料金" sheetId="4" r:id="rId3"/>
  </sheets>
  <definedNames>
    <definedName name="_xlnm._FilterDatabase" localSheetId="0" hidden="1">歩合計算表!$A$2:$C$9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C26" i="3"/>
  <c r="C15" i="1" s="1"/>
  <c r="A3" i="1"/>
  <c r="B15" i="1"/>
  <c r="B27" i="3" l="1"/>
  <c r="B4" i="1" s="1"/>
  <c r="C4" i="1"/>
  <c r="C9" i="1" l="1"/>
  <c r="B9" i="1"/>
  <c r="B12" i="1" l="1"/>
  <c r="B11" i="1"/>
  <c r="C11" i="1"/>
  <c r="C12" i="1"/>
  <c r="B14" i="1" l="1"/>
  <c r="B17" i="1" s="1"/>
  <c r="B18" i="1" s="1"/>
  <c r="C14" i="1"/>
  <c r="C17" i="1" s="1"/>
  <c r="C18" i="1" s="1"/>
</calcChain>
</file>

<file path=xl/sharedStrings.xml><?xml version="1.0" encoding="utf-8"?>
<sst xmlns="http://schemas.openxmlformats.org/spreadsheetml/2006/main" count="49" uniqueCount="33">
  <si>
    <t>売上</t>
    <rPh sb="0" eb="2">
      <t>ウリアゲ</t>
    </rPh>
    <phoneticPr fontId="1"/>
  </si>
  <si>
    <t>燃料代</t>
    <rPh sb="0" eb="3">
      <t>ネンリョウダイ</t>
    </rPh>
    <phoneticPr fontId="1"/>
  </si>
  <si>
    <t>高速代</t>
    <rPh sb="0" eb="3">
      <t>コウソクダイ</t>
    </rPh>
    <phoneticPr fontId="1"/>
  </si>
  <si>
    <t>その他</t>
    <rPh sb="2" eb="3">
      <t>タ</t>
    </rPh>
    <phoneticPr fontId="1"/>
  </si>
  <si>
    <t>二種給与</t>
    <rPh sb="0" eb="2">
      <t>ニシュ</t>
    </rPh>
    <rPh sb="2" eb="4">
      <t>キュウヨ</t>
    </rPh>
    <phoneticPr fontId="1"/>
  </si>
  <si>
    <t>一種給与</t>
    <rPh sb="0" eb="2">
      <t>イッシュ</t>
    </rPh>
    <rPh sb="2" eb="4">
      <t>キュウヨ</t>
    </rPh>
    <phoneticPr fontId="1"/>
  </si>
  <si>
    <t>入金</t>
    <rPh sb="0" eb="2">
      <t>ニュウキン</t>
    </rPh>
    <phoneticPr fontId="1"/>
  </si>
  <si>
    <t>~4:45</t>
    <phoneticPr fontId="1"/>
  </si>
  <si>
    <t>~2:15</t>
    <phoneticPr fontId="1"/>
  </si>
  <si>
    <t>DiDi</t>
    <phoneticPr fontId="1"/>
  </si>
  <si>
    <t>差額入金</t>
    <rPh sb="0" eb="2">
      <t>サガク</t>
    </rPh>
    <rPh sb="2" eb="4">
      <t>ニュウキン</t>
    </rPh>
    <phoneticPr fontId="1"/>
  </si>
  <si>
    <t>釣り銭</t>
    <rPh sb="0" eb="1">
      <t>ツ</t>
    </rPh>
    <rPh sb="2" eb="3">
      <t>セン</t>
    </rPh>
    <phoneticPr fontId="1"/>
  </si>
  <si>
    <t>歩合</t>
    <rPh sb="0" eb="2">
      <t>ブアイ</t>
    </rPh>
    <phoneticPr fontId="1"/>
  </si>
  <si>
    <t>控除額</t>
    <rPh sb="0" eb="3">
      <t>コウジョガク</t>
    </rPh>
    <phoneticPr fontId="1"/>
  </si>
  <si>
    <t>歩 合 計 算 表</t>
    <phoneticPr fontId="1"/>
  </si>
  <si>
    <t>ETC</t>
    <phoneticPr fontId="1"/>
  </si>
  <si>
    <t>ETC深夜</t>
    <rPh sb="3" eb="5">
      <t>シンヤ</t>
    </rPh>
    <phoneticPr fontId="1"/>
  </si>
  <si>
    <t>通常</t>
    <rPh sb="0" eb="2">
      <t>ツウジョウ</t>
    </rPh>
    <phoneticPr fontId="1"/>
  </si>
  <si>
    <t>ETC深夜割引0：00～4：00　30％引き</t>
    <rPh sb="3" eb="5">
      <t>シンヤ</t>
    </rPh>
    <rPh sb="5" eb="7">
      <t>ワリビキ</t>
    </rPh>
    <rPh sb="20" eb="21">
      <t>ビ</t>
    </rPh>
    <phoneticPr fontId="1"/>
  </si>
  <si>
    <t>北中城</t>
    <rPh sb="0" eb="3">
      <t>キタナカグスク</t>
    </rPh>
    <phoneticPr fontId="1"/>
  </si>
  <si>
    <t>沖縄南</t>
    <rPh sb="0" eb="2">
      <t>オキナワ</t>
    </rPh>
    <rPh sb="2" eb="3">
      <t>ミナミ</t>
    </rPh>
    <phoneticPr fontId="1"/>
  </si>
  <si>
    <t>沖縄北</t>
    <rPh sb="0" eb="2">
      <t>オキナワ</t>
    </rPh>
    <rPh sb="2" eb="3">
      <t>キタ</t>
    </rPh>
    <phoneticPr fontId="1"/>
  </si>
  <si>
    <t>石川</t>
    <rPh sb="0" eb="2">
      <t>イシカワ</t>
    </rPh>
    <phoneticPr fontId="1"/>
  </si>
  <si>
    <t>屋嘉</t>
    <rPh sb="0" eb="2">
      <t>ヤカ</t>
    </rPh>
    <phoneticPr fontId="1"/>
  </si>
  <si>
    <t>金武</t>
    <rPh sb="0" eb="2">
      <t>キン</t>
    </rPh>
    <phoneticPr fontId="1"/>
  </si>
  <si>
    <t>宜野座</t>
    <rPh sb="0" eb="3">
      <t>ギノザ</t>
    </rPh>
    <phoneticPr fontId="1"/>
  </si>
  <si>
    <t>許田</t>
    <rPh sb="0" eb="2">
      <t>キョダ</t>
    </rPh>
    <phoneticPr fontId="1"/>
  </si>
  <si>
    <t>西原</t>
    <rPh sb="0" eb="2">
      <t>ニシハラ</t>
    </rPh>
    <phoneticPr fontId="1"/>
  </si>
  <si>
    <t>那覇</t>
    <rPh sb="0" eb="2">
      <t>ナハ</t>
    </rPh>
    <phoneticPr fontId="1"/>
  </si>
  <si>
    <t>JCT</t>
    <phoneticPr fontId="1"/>
  </si>
  <si>
    <t>喜舎場</t>
    <rPh sb="0" eb="3">
      <t>キシャバ</t>
    </rPh>
    <phoneticPr fontId="1"/>
  </si>
  <si>
    <t>通常物件</t>
    <rPh sb="0" eb="2">
      <t>ツウジョウ</t>
    </rPh>
    <rPh sb="2" eb="4">
      <t>ブッケン</t>
    </rPh>
    <phoneticPr fontId="1"/>
  </si>
  <si>
    <t>1号車13-24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</si>
</sst>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yy/m/d\(aaa\)"/>
    <numFmt numFmtId="177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3"/>
      <color theme="1"/>
      <name val="游ゴシック"/>
      <family val="3"/>
      <charset val="128"/>
      <scheme val="minor"/>
    </font>
    <font>
      <b/>
      <sz val="23"/>
      <color rgb="FFC00000"/>
      <name val="游ゴシック"/>
      <family val="3"/>
      <charset val="128"/>
      <scheme val="minor"/>
    </font>
    <font>
      <sz val="23"/>
      <color theme="1"/>
      <name val="游ゴシック"/>
      <family val="3"/>
      <charset val="128"/>
      <scheme val="minor"/>
    </font>
    <font>
      <b/>
      <sz val="23"/>
      <color rgb="FF0070C0"/>
      <name val="游ゴシック"/>
      <family val="3"/>
      <charset val="128"/>
      <scheme val="minor"/>
    </font>
    <font>
      <b/>
      <sz val="23"/>
      <color rgb="FF00B050"/>
      <name val="游ゴシック"/>
      <family val="3"/>
      <charset val="128"/>
      <scheme val="minor"/>
    </font>
    <font>
      <b/>
      <sz val="23"/>
      <color rgb="FF7030A0"/>
      <name val="游ゴシック"/>
      <family val="3"/>
      <charset val="128"/>
      <scheme val="minor"/>
    </font>
    <font>
      <sz val="23"/>
      <color theme="5" tint="-0.249977111117893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  <font>
      <b/>
      <sz val="14"/>
      <color rgb="FF7030A0"/>
      <name val="游ゴシック"/>
      <family val="3"/>
      <charset val="128"/>
      <scheme val="minor"/>
    </font>
    <font>
      <b/>
      <sz val="18"/>
      <color rgb="FF7030A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auto="1"/>
      </right>
      <top style="thick">
        <color rgb="FF00B050"/>
      </top>
      <bottom style="thick">
        <color rgb="FF00B05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rgb="FF00B05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rgb="FF00B050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rgb="FF00B050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5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6" borderId="28" xfId="0" applyFont="1" applyFill="1" applyBorder="1">
      <alignment vertical="center"/>
    </xf>
    <xf numFmtId="177" fontId="7" fillId="0" borderId="3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7" fontId="8" fillId="3" borderId="35" xfId="0" applyNumberFormat="1" applyFont="1" applyFill="1" applyBorder="1" applyAlignment="1">
      <alignment horizontal="right" vertical="center" shrinkToFit="1"/>
    </xf>
    <xf numFmtId="177" fontId="8" fillId="0" borderId="35" xfId="0" applyNumberFormat="1" applyFont="1" applyBorder="1" applyAlignment="1">
      <alignment horizontal="right" vertical="center"/>
    </xf>
    <xf numFmtId="177" fontId="8" fillId="7" borderId="35" xfId="0" applyNumberFormat="1" applyFont="1" applyFill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>
      <alignment vertical="center"/>
    </xf>
    <xf numFmtId="177" fontId="7" fillId="3" borderId="38" xfId="0" applyNumberFormat="1" applyFont="1" applyFill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6" fontId="11" fillId="4" borderId="30" xfId="0" applyNumberFormat="1" applyFont="1" applyFill="1" applyBorder="1" applyProtection="1">
      <alignment vertical="center"/>
      <protection locked="0"/>
    </xf>
    <xf numFmtId="6" fontId="11" fillId="4" borderId="31" xfId="0" applyNumberFormat="1" applyFont="1" applyFill="1" applyBorder="1" applyProtection="1">
      <alignment vertical="center"/>
      <protection locked="0"/>
    </xf>
    <xf numFmtId="6" fontId="10" fillId="5" borderId="7" xfId="0" applyNumberFormat="1" applyFont="1" applyFill="1" applyBorder="1" applyProtection="1">
      <alignment vertical="center"/>
      <protection locked="0"/>
    </xf>
    <xf numFmtId="6" fontId="10" fillId="5" borderId="8" xfId="0" applyNumberFormat="1" applyFont="1" applyFill="1" applyBorder="1" applyProtection="1">
      <alignment vertical="center"/>
      <protection locked="0"/>
    </xf>
    <xf numFmtId="6" fontId="12" fillId="6" borderId="23" xfId="0" applyNumberFormat="1" applyFont="1" applyFill="1" applyBorder="1" applyProtection="1">
      <alignment vertical="center"/>
      <protection locked="0"/>
    </xf>
    <xf numFmtId="6" fontId="12" fillId="6" borderId="24" xfId="0" applyNumberFormat="1" applyFont="1" applyFill="1" applyBorder="1" applyProtection="1">
      <alignment vertical="center"/>
      <protection locked="0"/>
    </xf>
    <xf numFmtId="6" fontId="12" fillId="0" borderId="10" xfId="0" applyNumberFormat="1" applyFont="1" applyBorder="1">
      <alignment vertical="center"/>
    </xf>
    <xf numFmtId="6" fontId="12" fillId="0" borderId="11" xfId="0" applyNumberFormat="1" applyFont="1" applyBorder="1">
      <alignment vertical="center"/>
    </xf>
    <xf numFmtId="6" fontId="12" fillId="0" borderId="7" xfId="0" applyNumberFormat="1" applyFont="1" applyBorder="1">
      <alignment vertical="center"/>
    </xf>
    <xf numFmtId="6" fontId="12" fillId="0" borderId="8" xfId="0" applyNumberFormat="1" applyFont="1" applyBorder="1">
      <alignment vertical="center"/>
    </xf>
    <xf numFmtId="6" fontId="12" fillId="0" borderId="13" xfId="0" applyNumberFormat="1" applyFont="1" applyBorder="1">
      <alignment vertical="center"/>
    </xf>
    <xf numFmtId="6" fontId="12" fillId="0" borderId="14" xfId="0" applyNumberFormat="1" applyFont="1" applyBorder="1">
      <alignment vertical="center"/>
    </xf>
    <xf numFmtId="6" fontId="13" fillId="0" borderId="7" xfId="0" applyNumberFormat="1" applyFont="1" applyBorder="1">
      <alignment vertical="center"/>
    </xf>
    <xf numFmtId="6" fontId="13" fillId="0" borderId="8" xfId="0" applyNumberFormat="1" applyFont="1" applyBorder="1">
      <alignment vertical="center"/>
    </xf>
    <xf numFmtId="6" fontId="14" fillId="0" borderId="7" xfId="0" applyNumberFormat="1" applyFont="1" applyBorder="1">
      <alignment vertical="center"/>
    </xf>
    <xf numFmtId="6" fontId="14" fillId="0" borderId="8" xfId="0" applyNumberFormat="1" applyFont="1" applyBorder="1">
      <alignment vertical="center"/>
    </xf>
    <xf numFmtId="6" fontId="12" fillId="0" borderId="16" xfId="0" applyNumberFormat="1" applyFont="1" applyBorder="1">
      <alignment vertical="center"/>
    </xf>
    <xf numFmtId="6" fontId="12" fillId="0" borderId="17" xfId="0" applyNumberFormat="1" applyFont="1" applyBorder="1">
      <alignment vertical="center"/>
    </xf>
    <xf numFmtId="6" fontId="15" fillId="0" borderId="7" xfId="0" applyNumberFormat="1" applyFont="1" applyBorder="1">
      <alignment vertical="center"/>
    </xf>
    <xf numFmtId="6" fontId="15" fillId="0" borderId="8" xfId="0" applyNumberFormat="1" applyFont="1" applyBorder="1">
      <alignment vertical="center"/>
    </xf>
    <xf numFmtId="6" fontId="16" fillId="6" borderId="23" xfId="0" applyNumberFormat="1" applyFont="1" applyFill="1" applyBorder="1" applyProtection="1">
      <alignment vertical="center"/>
      <protection locked="0"/>
    </xf>
    <xf numFmtId="6" fontId="16" fillId="6" borderId="24" xfId="0" applyNumberFormat="1" applyFont="1" applyFill="1" applyBorder="1" applyProtection="1">
      <alignment vertical="center"/>
      <protection locked="0"/>
    </xf>
    <xf numFmtId="6" fontId="12" fillId="0" borderId="19" xfId="0" applyNumberFormat="1" applyFont="1" applyBorder="1">
      <alignment vertical="center"/>
    </xf>
    <xf numFmtId="6" fontId="12" fillId="0" borderId="20" xfId="0" applyNumberFormat="1" applyFont="1" applyBorder="1">
      <alignment vertical="center"/>
    </xf>
    <xf numFmtId="42" fontId="3" fillId="0" borderId="36" xfId="0" applyNumberFormat="1" applyFont="1" applyBorder="1" applyAlignment="1" applyProtection="1">
      <alignment horizontal="right" vertical="center"/>
      <protection locked="0"/>
    </xf>
    <xf numFmtId="42" fontId="3" fillId="0" borderId="37" xfId="0" applyNumberFormat="1" applyFont="1" applyBorder="1" applyProtection="1">
      <alignment vertical="center"/>
      <protection locked="0"/>
    </xf>
    <xf numFmtId="42" fontId="3" fillId="7" borderId="36" xfId="0" applyNumberFormat="1" applyFont="1" applyFill="1" applyBorder="1" applyAlignment="1">
      <alignment horizontal="right" vertical="center"/>
    </xf>
    <xf numFmtId="42" fontId="3" fillId="7" borderId="37" xfId="0" applyNumberFormat="1" applyFont="1" applyFill="1" applyBorder="1" applyAlignment="1">
      <alignment horizontal="center" vertical="center"/>
    </xf>
    <xf numFmtId="42" fontId="3" fillId="3" borderId="39" xfId="0" applyNumberFormat="1" applyFont="1" applyFill="1" applyBorder="1" applyAlignment="1" applyProtection="1">
      <alignment horizontal="right" vertical="center"/>
      <protection locked="0"/>
    </xf>
    <xf numFmtId="42" fontId="3" fillId="3" borderId="40" xfId="0" applyNumberFormat="1" applyFont="1" applyFill="1" applyBorder="1" applyProtection="1">
      <alignment vertical="center"/>
      <protection locked="0"/>
    </xf>
    <xf numFmtId="42" fontId="3" fillId="3" borderId="36" xfId="0" applyNumberFormat="1" applyFont="1" applyFill="1" applyBorder="1" applyAlignment="1" applyProtection="1">
      <alignment horizontal="right" vertical="center"/>
      <protection locked="0"/>
    </xf>
    <xf numFmtId="42" fontId="3" fillId="3" borderId="37" xfId="0" applyNumberFormat="1" applyFont="1" applyFill="1" applyBorder="1" applyProtection="1">
      <alignment vertical="center"/>
      <protection locked="0"/>
    </xf>
    <xf numFmtId="177" fontId="17" fillId="0" borderId="1" xfId="0" applyNumberFormat="1" applyFont="1" applyBorder="1" applyAlignment="1">
      <alignment horizontal="center" vertical="center"/>
    </xf>
    <xf numFmtId="177" fontId="18" fillId="0" borderId="32" xfId="0" applyNumberFormat="1" applyFont="1" applyBorder="1" applyAlignment="1">
      <alignment horizontal="center" vertical="center"/>
    </xf>
    <xf numFmtId="42" fontId="8" fillId="0" borderId="36" xfId="0" applyNumberFormat="1" applyFont="1" applyBorder="1" applyAlignment="1" applyProtection="1">
      <alignment horizontal="right" vertical="center"/>
      <protection locked="0"/>
    </xf>
    <xf numFmtId="42" fontId="8" fillId="3" borderId="36" xfId="0" applyNumberFormat="1" applyFont="1" applyFill="1" applyBorder="1" applyAlignment="1" applyProtection="1">
      <alignment horizontal="right" vertical="center"/>
      <protection locked="0"/>
    </xf>
    <xf numFmtId="42" fontId="8" fillId="7" borderId="36" xfId="0" applyNumberFormat="1" applyFont="1" applyFill="1" applyBorder="1" applyAlignment="1" applyProtection="1">
      <alignment horizontal="right" vertical="center"/>
      <protection locked="0"/>
    </xf>
    <xf numFmtId="42" fontId="8" fillId="7" borderId="39" xfId="0" applyNumberFormat="1" applyFont="1" applyFill="1" applyBorder="1" applyAlignment="1" applyProtection="1">
      <alignment horizontal="right" vertical="center"/>
      <protection locked="0"/>
    </xf>
    <xf numFmtId="42" fontId="8" fillId="0" borderId="47" xfId="0" applyNumberFormat="1" applyFont="1" applyBorder="1" applyAlignment="1" applyProtection="1">
      <alignment horizontal="right" vertical="center"/>
      <protection locked="0"/>
    </xf>
    <xf numFmtId="42" fontId="8" fillId="7" borderId="51" xfId="0" applyNumberFormat="1" applyFont="1" applyFill="1" applyBorder="1" applyAlignment="1" applyProtection="1">
      <alignment horizontal="right" vertical="center"/>
      <protection locked="0"/>
    </xf>
    <xf numFmtId="42" fontId="8" fillId="0" borderId="39" xfId="0" applyNumberFormat="1" applyFont="1" applyBorder="1" applyAlignment="1" applyProtection="1">
      <alignment horizontal="right" vertical="center"/>
      <protection locked="0"/>
    </xf>
    <xf numFmtId="42" fontId="8" fillId="0" borderId="54" xfId="0" applyNumberFormat="1" applyFont="1" applyBorder="1" applyAlignment="1" applyProtection="1">
      <alignment horizontal="right" vertical="center"/>
      <protection locked="0"/>
    </xf>
    <xf numFmtId="42" fontId="8" fillId="3" borderId="47" xfId="0" applyNumberFormat="1" applyFont="1" applyFill="1" applyBorder="1" applyAlignment="1" applyProtection="1">
      <alignment horizontal="right" vertical="center"/>
      <protection locked="0"/>
    </xf>
    <xf numFmtId="177" fontId="18" fillId="3" borderId="58" xfId="0" applyNumberFormat="1" applyFont="1" applyFill="1" applyBorder="1" applyAlignment="1">
      <alignment horizontal="center" vertical="center"/>
    </xf>
    <xf numFmtId="177" fontId="18" fillId="0" borderId="58" xfId="0" applyNumberFormat="1" applyFont="1" applyBorder="1" applyAlignment="1">
      <alignment horizontal="center" vertical="center"/>
    </xf>
    <xf numFmtId="177" fontId="19" fillId="3" borderId="58" xfId="0" applyNumberFormat="1" applyFont="1" applyFill="1" applyBorder="1" applyAlignment="1">
      <alignment horizontal="center" vertical="center" shrinkToFit="1"/>
    </xf>
    <xf numFmtId="177" fontId="19" fillId="0" borderId="58" xfId="0" applyNumberFormat="1" applyFont="1" applyBorder="1" applyAlignment="1">
      <alignment horizontal="center" vertical="center"/>
    </xf>
    <xf numFmtId="177" fontId="19" fillId="0" borderId="59" xfId="0" applyNumberFormat="1" applyFont="1" applyBorder="1" applyAlignment="1">
      <alignment horizontal="center" vertical="center"/>
    </xf>
    <xf numFmtId="177" fontId="19" fillId="7" borderId="60" xfId="0" applyNumberFormat="1" applyFont="1" applyFill="1" applyBorder="1" applyAlignment="1">
      <alignment horizontal="center" vertical="center"/>
    </xf>
    <xf numFmtId="177" fontId="19" fillId="0" borderId="58" xfId="0" applyNumberFormat="1" applyFont="1" applyBorder="1" applyAlignment="1">
      <alignment horizontal="center" vertical="center" shrinkToFit="1"/>
    </xf>
    <xf numFmtId="177" fontId="19" fillId="7" borderId="58" xfId="0" applyNumberFormat="1" applyFont="1" applyFill="1" applyBorder="1" applyAlignment="1">
      <alignment horizontal="center" vertical="center"/>
    </xf>
    <xf numFmtId="177" fontId="18" fillId="7" borderId="58" xfId="0" applyNumberFormat="1" applyFont="1" applyFill="1" applyBorder="1" applyAlignment="1">
      <alignment horizontal="center" vertical="center"/>
    </xf>
    <xf numFmtId="177" fontId="19" fillId="7" borderId="61" xfId="0" applyNumberFormat="1" applyFont="1" applyFill="1" applyBorder="1" applyAlignment="1">
      <alignment horizontal="center" vertical="center"/>
    </xf>
    <xf numFmtId="177" fontId="19" fillId="0" borderId="62" xfId="0" applyNumberFormat="1" applyFont="1" applyBorder="1" applyAlignment="1">
      <alignment horizontal="center" vertical="center" shrinkToFit="1"/>
    </xf>
    <xf numFmtId="177" fontId="19" fillId="3" borderId="59" xfId="0" applyNumberFormat="1" applyFont="1" applyFill="1" applyBorder="1" applyAlignment="1">
      <alignment horizontal="center" vertical="center" shrinkToFit="1"/>
    </xf>
    <xf numFmtId="177" fontId="19" fillId="0" borderId="60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9" fillId="0" borderId="64" xfId="0" applyNumberFormat="1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177" fontId="21" fillId="0" borderId="57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8" fillId="0" borderId="3" xfId="0" applyNumberFormat="1" applyFont="1" applyBorder="1" applyAlignment="1">
      <alignment vertical="center" shrinkToFit="1"/>
    </xf>
    <xf numFmtId="41" fontId="22" fillId="0" borderId="33" xfId="0" applyNumberFormat="1" applyFont="1" applyBorder="1" applyAlignment="1">
      <alignment horizontal="center" vertical="center"/>
    </xf>
    <xf numFmtId="41" fontId="22" fillId="0" borderId="34" xfId="0" applyNumberFormat="1" applyFont="1" applyBorder="1" applyAlignment="1">
      <alignment horizontal="center" vertical="center"/>
    </xf>
    <xf numFmtId="41" fontId="23" fillId="0" borderId="33" xfId="0" applyNumberFormat="1" applyFont="1" applyBorder="1" applyAlignment="1">
      <alignment horizontal="center" vertical="center" shrinkToFit="1"/>
    </xf>
    <xf numFmtId="41" fontId="24" fillId="0" borderId="43" xfId="0" applyNumberFormat="1" applyFont="1" applyBorder="1" applyAlignment="1">
      <alignment horizontal="center" vertical="center" shrinkToFit="1"/>
    </xf>
    <xf numFmtId="42" fontId="25" fillId="3" borderId="41" xfId="0" applyNumberFormat="1" applyFont="1" applyFill="1" applyBorder="1" applyAlignment="1" applyProtection="1">
      <alignment horizontal="right" vertical="center"/>
      <protection locked="0"/>
    </xf>
    <xf numFmtId="42" fontId="25" fillId="0" borderId="41" xfId="0" applyNumberFormat="1" applyFont="1" applyBorder="1" applyAlignment="1" applyProtection="1">
      <alignment horizontal="right" vertical="center"/>
      <protection locked="0"/>
    </xf>
    <xf numFmtId="42" fontId="25" fillId="0" borderId="48" xfId="0" applyNumberFormat="1" applyFont="1" applyBorder="1" applyAlignment="1" applyProtection="1">
      <alignment horizontal="right" vertical="center"/>
      <protection locked="0"/>
    </xf>
    <xf numFmtId="42" fontId="25" fillId="7" borderId="44" xfId="0" applyNumberFormat="1" applyFont="1" applyFill="1" applyBorder="1" applyAlignment="1" applyProtection="1">
      <alignment horizontal="right" vertical="center"/>
      <protection locked="0"/>
    </xf>
    <xf numFmtId="42" fontId="25" fillId="7" borderId="41" xfId="0" applyNumberFormat="1" applyFont="1" applyFill="1" applyBorder="1" applyAlignment="1" applyProtection="1">
      <alignment horizontal="right" vertical="center"/>
      <protection locked="0"/>
    </xf>
    <xf numFmtId="42" fontId="25" fillId="7" borderId="52" xfId="0" applyNumberFormat="1" applyFont="1" applyFill="1" applyBorder="1" applyAlignment="1" applyProtection="1">
      <alignment horizontal="right" vertical="center"/>
      <protection locked="0"/>
    </xf>
    <xf numFmtId="42" fontId="25" fillId="0" borderId="55" xfId="0" applyNumberFormat="1" applyFont="1" applyBorder="1" applyAlignment="1" applyProtection="1">
      <alignment horizontal="right" vertical="center"/>
      <protection locked="0"/>
    </xf>
    <xf numFmtId="42" fontId="25" fillId="3" borderId="48" xfId="0" applyNumberFormat="1" applyFont="1" applyFill="1" applyBorder="1" applyAlignment="1" applyProtection="1">
      <alignment horizontal="right" vertical="center"/>
      <protection locked="0"/>
    </xf>
    <xf numFmtId="42" fontId="25" fillId="0" borderId="44" xfId="0" applyNumberFormat="1" applyFont="1" applyBorder="1" applyAlignment="1" applyProtection="1">
      <alignment horizontal="right" vertical="center"/>
      <protection locked="0"/>
    </xf>
    <xf numFmtId="41" fontId="26" fillId="0" borderId="34" xfId="0" applyNumberFormat="1" applyFont="1" applyBorder="1" applyAlignment="1">
      <alignment horizontal="center" vertical="center" shrinkToFit="1"/>
    </xf>
    <xf numFmtId="42" fontId="27" fillId="3" borderId="37" xfId="0" applyNumberFormat="1" applyFont="1" applyFill="1" applyBorder="1" applyProtection="1">
      <alignment vertical="center"/>
      <protection locked="0"/>
    </xf>
    <xf numFmtId="42" fontId="27" fillId="0" borderId="37" xfId="0" applyNumberFormat="1" applyFont="1" applyBorder="1" applyProtection="1">
      <alignment vertical="center"/>
      <protection locked="0"/>
    </xf>
    <xf numFmtId="42" fontId="27" fillId="0" borderId="49" xfId="0" applyNumberFormat="1" applyFont="1" applyBorder="1" applyProtection="1">
      <alignment vertical="center"/>
      <protection locked="0"/>
    </xf>
    <xf numFmtId="42" fontId="27" fillId="7" borderId="40" xfId="0" applyNumberFormat="1" applyFont="1" applyFill="1" applyBorder="1" applyProtection="1">
      <alignment vertical="center"/>
      <protection locked="0"/>
    </xf>
    <xf numFmtId="42" fontId="27" fillId="7" borderId="37" xfId="0" applyNumberFormat="1" applyFont="1" applyFill="1" applyBorder="1" applyProtection="1">
      <alignment vertical="center"/>
      <protection locked="0"/>
    </xf>
    <xf numFmtId="42" fontId="27" fillId="7" borderId="53" xfId="0" applyNumberFormat="1" applyFont="1" applyFill="1" applyBorder="1" applyProtection="1">
      <alignment vertical="center"/>
      <protection locked="0"/>
    </xf>
    <xf numFmtId="42" fontId="27" fillId="0" borderId="56" xfId="0" applyNumberFormat="1" applyFont="1" applyBorder="1" applyProtection="1">
      <alignment vertical="center"/>
      <protection locked="0"/>
    </xf>
    <xf numFmtId="42" fontId="27" fillId="3" borderId="49" xfId="0" applyNumberFormat="1" applyFont="1" applyFill="1" applyBorder="1" applyProtection="1">
      <alignment vertical="center"/>
      <protection locked="0"/>
    </xf>
    <xf numFmtId="42" fontId="27" fillId="0" borderId="40" xfId="0" applyNumberFormat="1" applyFont="1" applyBorder="1" applyProtection="1">
      <alignment vertical="center"/>
      <protection locked="0"/>
    </xf>
    <xf numFmtId="42" fontId="10" fillId="3" borderId="2" xfId="0" applyNumberFormat="1" applyFont="1" applyFill="1" applyBorder="1" applyAlignment="1">
      <alignment vertical="center" shrinkToFit="1"/>
    </xf>
    <xf numFmtId="42" fontId="10" fillId="3" borderId="22" xfId="0" applyNumberFormat="1" applyFont="1" applyFill="1" applyBorder="1">
      <alignment vertical="center"/>
    </xf>
    <xf numFmtId="42" fontId="16" fillId="2" borderId="7" xfId="0" applyNumberFormat="1" applyFont="1" applyFill="1" applyBorder="1">
      <alignment vertical="center"/>
    </xf>
    <xf numFmtId="42" fontId="16" fillId="2" borderId="8" xfId="0" applyNumberFormat="1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42" fontId="3" fillId="2" borderId="41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177" fontId="17" fillId="2" borderId="46" xfId="0" applyNumberFormat="1" applyFont="1" applyFill="1" applyBorder="1" applyAlignment="1">
      <alignment horizontal="center" vertical="center" shrinkToFit="1"/>
    </xf>
    <xf numFmtId="177" fontId="17" fillId="2" borderId="45" xfId="0" applyNumberFormat="1" applyFont="1" applyFill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0" fillId="0" borderId="42" xfId="0" applyBorder="1">
      <alignment vertical="center"/>
    </xf>
    <xf numFmtId="177" fontId="19" fillId="0" borderId="50" xfId="0" applyNumberFormat="1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177" fontId="19" fillId="0" borderId="64" xfId="0" applyNumberFormat="1" applyFont="1" applyBorder="1" applyAlignment="1">
      <alignment horizontal="center" vertical="center" textRotation="255"/>
    </xf>
    <xf numFmtId="177" fontId="19" fillId="0" borderId="64" xfId="0" applyNumberFormat="1" applyFont="1" applyBorder="1" applyAlignment="1">
      <alignment horizontal="center" vertical="center" textRotation="255" shrinkToFit="1"/>
    </xf>
    <xf numFmtId="0" fontId="20" fillId="0" borderId="38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ACAC-D1C6-4647-B60B-DFE41292AC30}">
  <dimension ref="A1:C19"/>
  <sheetViews>
    <sheetView showRowColHeaders="0" tabSelected="1" zoomScaleNormal="100" workbookViewId="0">
      <pane xSplit="3" ySplit="18" topLeftCell="D19" activePane="bottomRight" state="frozen"/>
      <selection pane="topRight" activeCell="D1" sqref="D1"/>
      <selection pane="bottomLeft" activeCell="A15" sqref="A15"/>
      <selection pane="bottomRight" activeCell="B5" sqref="B5"/>
    </sheetView>
  </sheetViews>
  <sheetFormatPr defaultColWidth="0" defaultRowHeight="18" zeroHeight="1" x14ac:dyDescent="0.55000000000000004"/>
  <cols>
    <col min="1" max="1" width="21.1640625" style="1" bestFit="1" customWidth="1"/>
    <col min="2" max="3" width="18.6640625" customWidth="1"/>
    <col min="4" max="16384" width="8.6640625" hidden="1"/>
  </cols>
  <sheetData>
    <row r="1" spans="1:3" ht="36" thickTop="1" thickBot="1" x14ac:dyDescent="0.6">
      <c r="A1" s="115" t="s">
        <v>14</v>
      </c>
      <c r="B1" s="116"/>
      <c r="C1" s="117"/>
    </row>
    <row r="2" spans="1:3" ht="35.5" thickBot="1" x14ac:dyDescent="0.6">
      <c r="A2" s="86" t="s">
        <v>32</v>
      </c>
      <c r="B2" s="9"/>
      <c r="C2" s="10"/>
    </row>
    <row r="3" spans="1:3" ht="39" thickBot="1" x14ac:dyDescent="0.6">
      <c r="A3" s="87">
        <f ca="1">TODAY() -1</f>
        <v>45742</v>
      </c>
      <c r="B3" s="2" t="s">
        <v>7</v>
      </c>
      <c r="C3" s="3" t="s">
        <v>8</v>
      </c>
    </row>
    <row r="4" spans="1:3" ht="39.5" thickTop="1" thickBot="1" x14ac:dyDescent="0.6">
      <c r="A4" s="11" t="s">
        <v>0</v>
      </c>
      <c r="B4" s="111">
        <f>売上!B27</f>
        <v>0</v>
      </c>
      <c r="C4" s="112">
        <f>売上!B27</f>
        <v>0</v>
      </c>
    </row>
    <row r="5" spans="1:3" ht="39.5" thickTop="1" thickBot="1" x14ac:dyDescent="0.6">
      <c r="A5" s="12" t="s">
        <v>1</v>
      </c>
      <c r="B5" s="26"/>
      <c r="C5" s="27"/>
    </row>
    <row r="6" spans="1:3" ht="39" thickBot="1" x14ac:dyDescent="0.6">
      <c r="A6" s="13" t="s">
        <v>2</v>
      </c>
      <c r="B6" s="28"/>
      <c r="C6" s="29"/>
    </row>
    <row r="7" spans="1:3" ht="39" thickBot="1" x14ac:dyDescent="0.6">
      <c r="A7" s="15" t="s">
        <v>3</v>
      </c>
      <c r="B7" s="30"/>
      <c r="C7" s="31"/>
    </row>
    <row r="8" spans="1:3" ht="39" thickBot="1" x14ac:dyDescent="0.6">
      <c r="A8" s="5" t="s">
        <v>13</v>
      </c>
      <c r="B8" s="32">
        <v>21000</v>
      </c>
      <c r="C8" s="33">
        <v>16000</v>
      </c>
    </row>
    <row r="9" spans="1:3" ht="39" thickBot="1" x14ac:dyDescent="0.6">
      <c r="A9" s="4" t="s">
        <v>12</v>
      </c>
      <c r="B9" s="34">
        <f>IF(B4-(B5+B6+B7+B8)&lt;0,0,B4-(B5+B6+B7+B8))</f>
        <v>0</v>
      </c>
      <c r="C9" s="35">
        <f>IF(C4-(C5+C6+C7+C8)&lt;0,0,C4-(C5+C6+C7+C8))</f>
        <v>0</v>
      </c>
    </row>
    <row r="10" spans="1:3" ht="5.15" customHeight="1" thickBot="1" x14ac:dyDescent="0.6">
      <c r="A10" s="6"/>
      <c r="B10" s="36"/>
      <c r="C10" s="37"/>
    </row>
    <row r="11" spans="1:3" ht="39" thickBot="1" x14ac:dyDescent="0.6">
      <c r="A11" s="4" t="s">
        <v>4</v>
      </c>
      <c r="B11" s="38">
        <f>IF(ROUND(B9*0.4+8000,-2)&gt;8000,ROUND(B9*0.4+8000,-2),8000)</f>
        <v>8000</v>
      </c>
      <c r="C11" s="39">
        <f>IF(ROUND(C9*0.4+6000,-2)&gt;6000,ROUND(C9*0.4+6000,-2),6000)</f>
        <v>6000</v>
      </c>
    </row>
    <row r="12" spans="1:3" ht="39" thickBot="1" x14ac:dyDescent="0.6">
      <c r="A12" s="4" t="s">
        <v>5</v>
      </c>
      <c r="B12" s="40">
        <f>IF(ROUND(B9*0.35+7000,-2)&gt;7000,ROUND(B9*0.35+7000,-2),7000)</f>
        <v>7000</v>
      </c>
      <c r="C12" s="41">
        <f>IF(ROUND(C9*0.35+5000,-2)&gt;5000,ROUND(C9*0.35+5000,-2),5000)</f>
        <v>5000</v>
      </c>
    </row>
    <row r="13" spans="1:3" ht="5.5" customHeight="1" thickBot="1" x14ac:dyDescent="0.6">
      <c r="A13" s="7"/>
      <c r="B13" s="42"/>
      <c r="C13" s="43"/>
    </row>
    <row r="14" spans="1:3" ht="39" thickBot="1" x14ac:dyDescent="0.6">
      <c r="A14" s="4" t="s">
        <v>6</v>
      </c>
      <c r="B14" s="44">
        <f>IF(B4&gt;0,B4-(B5+B6+B7+B11+B12),0)</f>
        <v>0</v>
      </c>
      <c r="C14" s="45">
        <f>IF(C4&gt;0,C4-(C5+C6+C7+C11+C12),0)</f>
        <v>0</v>
      </c>
    </row>
    <row r="15" spans="1:3" ht="39" thickBot="1" x14ac:dyDescent="0.6">
      <c r="A15" s="14" t="s">
        <v>9</v>
      </c>
      <c r="B15" s="113">
        <f>売上!C26</f>
        <v>0</v>
      </c>
      <c r="C15" s="114">
        <f>売上!C26</f>
        <v>0</v>
      </c>
    </row>
    <row r="16" spans="1:3" ht="39" thickBot="1" x14ac:dyDescent="0.6">
      <c r="A16" s="15" t="s">
        <v>3</v>
      </c>
      <c r="B16" s="46"/>
      <c r="C16" s="47"/>
    </row>
    <row r="17" spans="1:3" ht="39" thickBot="1" x14ac:dyDescent="0.6">
      <c r="A17" s="4" t="s">
        <v>10</v>
      </c>
      <c r="B17" s="34">
        <f>IF(B15=0,0,B14-(B15+B16))</f>
        <v>0</v>
      </c>
      <c r="C17" s="35">
        <f>IF(C15=0,0,C14-(C15+C16))</f>
        <v>0</v>
      </c>
    </row>
    <row r="18" spans="1:3" ht="39" thickBot="1" x14ac:dyDescent="0.6">
      <c r="A18" s="8" t="s">
        <v>11</v>
      </c>
      <c r="B18" s="48">
        <f>IF(B17&lt;0,13000+B17,13000)</f>
        <v>13000</v>
      </c>
      <c r="C18" s="49">
        <f>IF(C17&lt;0,13000+C17,13000)</f>
        <v>13000</v>
      </c>
    </row>
    <row r="19" spans="1:3" ht="18.5" hidden="1" thickTop="1" x14ac:dyDescent="0.55000000000000004"/>
  </sheetData>
  <sheetProtection algorithmName="SHA-512" hashValue="fDUVSCr2HNBfY+mXzu84106VMxORC0SHXOZTE2y1oGS1cSRI6uznSsyn8cIFt884U8B6CktM/9kDwg1HC7UeyA==" saltValue="eT6nF7vupphnGdIpJYc2Lg==" spinCount="100000" sheet="1" objects="1" scenarios="1"/>
  <mergeCells count="1">
    <mergeCell ref="A1:C1"/>
  </mergeCells>
  <phoneticPr fontId="1"/>
  <dataValidations count="3">
    <dataValidation type="list" allowBlank="1" showInputMessage="1" promptTitle="車両" sqref="A2" xr:uid="{A98A02F2-93C0-4225-9139-9DF2B1F266BD}">
      <formula1>"1号車13-24,2号車63-50,3号車17-87,4号車95-65,5号車57-53,アクア 30-30"</formula1>
    </dataValidation>
    <dataValidation type="list" allowBlank="1" showInputMessage="1" sqref="B2" xr:uid="{355B1123-3640-454A-8658-A50478618AC6}">
      <formula1>"兼城,前原,棚原,大城,国吉,比嘉,川満"</formula1>
    </dataValidation>
    <dataValidation type="list" allowBlank="1" showInputMessage="1" sqref="C2" xr:uid="{2192B2A8-29AF-4CDB-94AA-7AA40E5AFEA2}">
      <formula1>"兼城,渡嘉敷,宮崎,仲本,高良"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2E54-94E1-4C4F-A42E-8349BA11A029}">
  <dimension ref="A5:C34"/>
  <sheetViews>
    <sheetView showRowColHeaders="0" zoomScaleNormal="100" workbookViewId="0">
      <pane xSplit="3" ySplit="27" topLeftCell="D28" activePane="bottomRight" state="frozen"/>
      <selection pane="topRight" activeCell="D1" sqref="D1"/>
      <selection pane="bottomLeft" activeCell="A15" sqref="A15"/>
      <selection pane="bottomRight" activeCell="C15" sqref="C15"/>
    </sheetView>
  </sheetViews>
  <sheetFormatPr defaultColWidth="0" defaultRowHeight="0" customHeight="1" zeroHeight="1" x14ac:dyDescent="0.55000000000000004"/>
  <cols>
    <col min="1" max="1" width="7" style="17" customWidth="1"/>
    <col min="2" max="2" width="22.58203125" style="22" customWidth="1"/>
    <col min="3" max="3" width="22.58203125" style="23" customWidth="1"/>
    <col min="4" max="16383" width="8.6640625" hidden="1"/>
    <col min="16384" max="16384" width="8.6640625" hidden="1" customWidth="1"/>
  </cols>
  <sheetData>
    <row r="5" spans="1:3" ht="26.5" customHeight="1" thickTop="1" x14ac:dyDescent="0.55000000000000004">
      <c r="A5" s="25"/>
      <c r="B5" s="88" t="s">
        <v>31</v>
      </c>
      <c r="C5" s="89" t="s">
        <v>9</v>
      </c>
    </row>
    <row r="6" spans="1:3" ht="26.5" customHeight="1" x14ac:dyDescent="0.55000000000000004">
      <c r="A6" s="24">
        <v>1</v>
      </c>
      <c r="B6" s="54"/>
      <c r="C6" s="55"/>
    </row>
    <row r="7" spans="1:3" ht="26.5" customHeight="1" x14ac:dyDescent="0.55000000000000004">
      <c r="A7" s="16">
        <v>2</v>
      </c>
      <c r="B7" s="50"/>
      <c r="C7" s="51"/>
    </row>
    <row r="8" spans="1:3" ht="26.5" customHeight="1" x14ac:dyDescent="0.55000000000000004">
      <c r="A8" s="18">
        <v>3</v>
      </c>
      <c r="B8" s="56"/>
      <c r="C8" s="57"/>
    </row>
    <row r="9" spans="1:3" ht="26.5" customHeight="1" x14ac:dyDescent="0.55000000000000004">
      <c r="A9" s="19">
        <v>4</v>
      </c>
      <c r="B9" s="50"/>
      <c r="C9" s="51"/>
    </row>
    <row r="10" spans="1:3" ht="26.5" customHeight="1" x14ac:dyDescent="0.55000000000000004">
      <c r="A10" s="18">
        <v>5</v>
      </c>
      <c r="B10" s="56"/>
      <c r="C10" s="57"/>
    </row>
    <row r="11" spans="1:3" ht="26.5" customHeight="1" x14ac:dyDescent="0.55000000000000004">
      <c r="A11" s="16">
        <v>6</v>
      </c>
      <c r="B11" s="50"/>
      <c r="C11" s="51"/>
    </row>
    <row r="12" spans="1:3" ht="26.5" customHeight="1" x14ac:dyDescent="0.55000000000000004">
      <c r="A12" s="18">
        <v>7</v>
      </c>
      <c r="B12" s="56"/>
      <c r="C12" s="57"/>
    </row>
    <row r="13" spans="1:3" ht="26.5" customHeight="1" x14ac:dyDescent="0.55000000000000004">
      <c r="A13" s="19">
        <v>8</v>
      </c>
      <c r="B13" s="50"/>
      <c r="C13" s="51"/>
    </row>
    <row r="14" spans="1:3" ht="26.5" customHeight="1" x14ac:dyDescent="0.55000000000000004">
      <c r="A14" s="18">
        <v>9</v>
      </c>
      <c r="B14" s="56"/>
      <c r="C14" s="57"/>
    </row>
    <row r="15" spans="1:3" ht="26.5" customHeight="1" x14ac:dyDescent="0.55000000000000004">
      <c r="A15" s="19">
        <v>10</v>
      </c>
      <c r="B15" s="50"/>
      <c r="C15" s="51"/>
    </row>
    <row r="16" spans="1:3" ht="26.5" customHeight="1" x14ac:dyDescent="0.55000000000000004">
      <c r="A16" s="18">
        <v>11</v>
      </c>
      <c r="B16" s="56"/>
      <c r="C16" s="57"/>
    </row>
    <row r="17" spans="1:3" ht="26.5" customHeight="1" x14ac:dyDescent="0.55000000000000004">
      <c r="A17" s="19">
        <v>12</v>
      </c>
      <c r="B17" s="50"/>
      <c r="C17" s="51"/>
    </row>
    <row r="18" spans="1:3" ht="26.5" customHeight="1" x14ac:dyDescent="0.55000000000000004">
      <c r="A18" s="18">
        <v>13</v>
      </c>
      <c r="B18" s="56"/>
      <c r="C18" s="57"/>
    </row>
    <row r="19" spans="1:3" ht="26.5" customHeight="1" x14ac:dyDescent="0.55000000000000004">
      <c r="A19" s="16">
        <v>14</v>
      </c>
      <c r="B19" s="50"/>
      <c r="C19" s="51"/>
    </row>
    <row r="20" spans="1:3" ht="26.5" customHeight="1" x14ac:dyDescent="0.55000000000000004">
      <c r="A20" s="18">
        <v>15</v>
      </c>
      <c r="B20" s="56"/>
      <c r="C20" s="57"/>
    </row>
    <row r="21" spans="1:3" ht="26.5" customHeight="1" x14ac:dyDescent="0.55000000000000004">
      <c r="A21" s="19">
        <v>16</v>
      </c>
      <c r="B21" s="50"/>
      <c r="C21" s="51"/>
    </row>
    <row r="22" spans="1:3" ht="26.5" customHeight="1" x14ac:dyDescent="0.55000000000000004">
      <c r="A22" s="18">
        <v>17</v>
      </c>
      <c r="B22" s="56"/>
      <c r="C22" s="57"/>
    </row>
    <row r="23" spans="1:3" ht="26.5" customHeight="1" x14ac:dyDescent="0.55000000000000004">
      <c r="A23" s="19">
        <v>18</v>
      </c>
      <c r="B23" s="50"/>
      <c r="C23" s="51"/>
    </row>
    <row r="24" spans="1:3" ht="26.5" customHeight="1" x14ac:dyDescent="0.55000000000000004">
      <c r="A24" s="18">
        <v>19</v>
      </c>
      <c r="B24" s="56"/>
      <c r="C24" s="57"/>
    </row>
    <row r="25" spans="1:3" ht="26.5" customHeight="1" x14ac:dyDescent="0.55000000000000004">
      <c r="A25" s="19">
        <v>20</v>
      </c>
      <c r="B25" s="50"/>
      <c r="C25" s="51"/>
    </row>
    <row r="26" spans="1:3" ht="26.5" customHeight="1" x14ac:dyDescent="0.55000000000000004">
      <c r="A26" s="20"/>
      <c r="B26" s="52">
        <f>SUM(B5:B25)</f>
        <v>0</v>
      </c>
      <c r="C26" s="53">
        <f>SUM(C5:C25)</f>
        <v>0</v>
      </c>
    </row>
    <row r="27" spans="1:3" ht="26.5" customHeight="1" x14ac:dyDescent="0.55000000000000004">
      <c r="A27" s="21"/>
      <c r="B27" s="118">
        <f>B26+C26</f>
        <v>0</v>
      </c>
      <c r="C27" s="119"/>
    </row>
    <row r="28" spans="1:3" ht="32.5" hidden="1" x14ac:dyDescent="0.55000000000000004"/>
    <row r="29" spans="1:3" ht="18" hidden="1" customHeight="1" x14ac:dyDescent="0.55000000000000004"/>
    <row r="30" spans="1:3" ht="18" hidden="1" customHeight="1" x14ac:dyDescent="0.55000000000000004"/>
    <row r="31" spans="1:3" ht="18" hidden="1" customHeight="1" x14ac:dyDescent="0.55000000000000004"/>
    <row r="32" spans="1:3" ht="18" hidden="1" customHeight="1" x14ac:dyDescent="0.55000000000000004"/>
    <row r="33" ht="18" hidden="1" customHeight="1" x14ac:dyDescent="0.55000000000000004"/>
    <row r="34" ht="18" hidden="1" customHeight="1" x14ac:dyDescent="0.55000000000000004"/>
  </sheetData>
  <sheetProtection algorithmName="SHA-512" hashValue="fueGoax6RP362Ox0glz7qg2JyUrMGLweSwgicwr6f3zzMEO5Nf8N/DvwrPrZ5xtGP2AnIuIZahaYsF7npctePw==" saltValue="1kTVRh2KZngWJ4H00Myxlg==" spinCount="100000" sheet="1" objects="1" scenarios="1"/>
  <mergeCells count="1">
    <mergeCell ref="B27:C27"/>
  </mergeCells>
  <phoneticPr fontId="1"/>
  <dataValidations count="1">
    <dataValidation type="list" allowBlank="1" showInputMessage="1" promptTitle="車両" sqref="A7" xr:uid="{74131F26-23A7-4166-B6C6-E001D7D7E10F}">
      <formula1>"1号車,2号車,3号車,4号車,5号車,アクア"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43BC-68A1-47BF-80ED-F8CD3F6BADBD}">
  <dimension ref="D5:H34"/>
  <sheetViews>
    <sheetView showRowColHeaders="0" zoomScaleNormal="100" workbookViewId="0">
      <pane xSplit="8" ySplit="27" topLeftCell="I28" activePane="bottomRight" state="frozen"/>
      <selection pane="topRight" activeCell="D1" sqref="D1"/>
      <selection pane="bottomLeft" activeCell="A15" sqref="A15"/>
      <selection pane="bottomRight" activeCell="F10" sqref="F10"/>
    </sheetView>
  </sheetViews>
  <sheetFormatPr defaultColWidth="0" defaultRowHeight="0" customHeight="1" zeroHeight="1" x14ac:dyDescent="0.55000000000000004"/>
  <cols>
    <col min="1" max="3" width="8.6640625" hidden="1" customWidth="1"/>
    <col min="4" max="4" width="5.25" style="58" bestFit="1" customWidth="1"/>
    <col min="5" max="5" width="11.9140625" style="82" customWidth="1"/>
    <col min="6" max="7" width="12.58203125" style="22" customWidth="1"/>
    <col min="8" max="8" width="12.58203125" style="23" customWidth="1"/>
    <col min="9" max="16384" width="8.6640625" hidden="1"/>
  </cols>
  <sheetData>
    <row r="5" spans="4:8" ht="21.65" customHeight="1" thickTop="1" x14ac:dyDescent="0.55000000000000004">
      <c r="D5" s="59"/>
      <c r="E5" s="85"/>
      <c r="F5" s="90" t="s">
        <v>17</v>
      </c>
      <c r="G5" s="91" t="s">
        <v>15</v>
      </c>
      <c r="H5" s="101" t="s">
        <v>16</v>
      </c>
    </row>
    <row r="6" spans="4:8" ht="26.5" customHeight="1" x14ac:dyDescent="0.55000000000000004">
      <c r="D6" s="124" t="s">
        <v>27</v>
      </c>
      <c r="E6" s="69" t="s">
        <v>19</v>
      </c>
      <c r="F6" s="61">
        <v>270</v>
      </c>
      <c r="G6" s="92">
        <v>170</v>
      </c>
      <c r="H6" s="102">
        <v>120</v>
      </c>
    </row>
    <row r="7" spans="4:8" ht="26.5" customHeight="1" x14ac:dyDescent="0.55000000000000004">
      <c r="D7" s="125"/>
      <c r="E7" s="70" t="s">
        <v>20</v>
      </c>
      <c r="F7" s="60">
        <v>430</v>
      </c>
      <c r="G7" s="93">
        <v>280</v>
      </c>
      <c r="H7" s="103">
        <v>200</v>
      </c>
    </row>
    <row r="8" spans="4:8" ht="26.5" customHeight="1" x14ac:dyDescent="0.55000000000000004">
      <c r="D8" s="125"/>
      <c r="E8" s="71" t="s">
        <v>21</v>
      </c>
      <c r="F8" s="61">
        <v>540</v>
      </c>
      <c r="G8" s="92">
        <v>350</v>
      </c>
      <c r="H8" s="102">
        <v>240</v>
      </c>
    </row>
    <row r="9" spans="4:8" ht="26.5" customHeight="1" x14ac:dyDescent="0.55000000000000004">
      <c r="D9" s="125"/>
      <c r="E9" s="72" t="s">
        <v>22</v>
      </c>
      <c r="F9" s="60">
        <v>720</v>
      </c>
      <c r="G9" s="93">
        <v>460</v>
      </c>
      <c r="H9" s="103">
        <v>320</v>
      </c>
    </row>
    <row r="10" spans="4:8" ht="26.5" customHeight="1" x14ac:dyDescent="0.55000000000000004">
      <c r="D10" s="125"/>
      <c r="E10" s="71" t="s">
        <v>23</v>
      </c>
      <c r="F10" s="61">
        <v>770</v>
      </c>
      <c r="G10" s="92">
        <v>500</v>
      </c>
      <c r="H10" s="102">
        <v>350</v>
      </c>
    </row>
    <row r="11" spans="4:8" ht="26.5" customHeight="1" x14ac:dyDescent="0.55000000000000004">
      <c r="D11" s="125"/>
      <c r="E11" s="70" t="s">
        <v>24</v>
      </c>
      <c r="F11" s="60">
        <v>880</v>
      </c>
      <c r="G11" s="93">
        <v>570</v>
      </c>
      <c r="H11" s="103">
        <v>400</v>
      </c>
    </row>
    <row r="12" spans="4:8" ht="26.5" customHeight="1" x14ac:dyDescent="0.55000000000000004">
      <c r="D12" s="125"/>
      <c r="E12" s="71" t="s">
        <v>25</v>
      </c>
      <c r="F12" s="61">
        <v>1030</v>
      </c>
      <c r="G12" s="92">
        <v>660</v>
      </c>
      <c r="H12" s="102">
        <v>460</v>
      </c>
    </row>
    <row r="13" spans="4:8" ht="26.5" customHeight="1" thickBot="1" x14ac:dyDescent="0.6">
      <c r="D13" s="126"/>
      <c r="E13" s="73" t="s">
        <v>26</v>
      </c>
      <c r="F13" s="64">
        <v>1200</v>
      </c>
      <c r="G13" s="94">
        <v>770</v>
      </c>
      <c r="H13" s="104">
        <v>540</v>
      </c>
    </row>
    <row r="14" spans="4:8" ht="26.5" customHeight="1" thickTop="1" x14ac:dyDescent="0.55000000000000004">
      <c r="D14" s="127" t="s">
        <v>28</v>
      </c>
      <c r="E14" s="74" t="s">
        <v>27</v>
      </c>
      <c r="F14" s="63">
        <v>290</v>
      </c>
      <c r="G14" s="95">
        <v>190</v>
      </c>
      <c r="H14" s="105">
        <v>130</v>
      </c>
    </row>
    <row r="15" spans="4:8" ht="26.5" customHeight="1" x14ac:dyDescent="0.55000000000000004">
      <c r="D15" s="125"/>
      <c r="E15" s="75" t="s">
        <v>19</v>
      </c>
      <c r="F15" s="60">
        <v>420</v>
      </c>
      <c r="G15" s="93">
        <v>270</v>
      </c>
      <c r="H15" s="103">
        <v>190</v>
      </c>
    </row>
    <row r="16" spans="4:8" ht="26.5" customHeight="1" x14ac:dyDescent="0.55000000000000004">
      <c r="D16" s="125"/>
      <c r="E16" s="76" t="s">
        <v>20</v>
      </c>
      <c r="F16" s="62">
        <v>520</v>
      </c>
      <c r="G16" s="96">
        <v>340</v>
      </c>
      <c r="H16" s="106">
        <v>240</v>
      </c>
    </row>
    <row r="17" spans="4:8" ht="26.5" customHeight="1" x14ac:dyDescent="0.55000000000000004">
      <c r="D17" s="125"/>
      <c r="E17" s="75" t="s">
        <v>21</v>
      </c>
      <c r="F17" s="60">
        <v>660</v>
      </c>
      <c r="G17" s="93">
        <v>430</v>
      </c>
      <c r="H17" s="103">
        <v>300</v>
      </c>
    </row>
    <row r="18" spans="4:8" ht="26.5" customHeight="1" x14ac:dyDescent="0.55000000000000004">
      <c r="D18" s="125"/>
      <c r="E18" s="77" t="s">
        <v>22</v>
      </c>
      <c r="F18" s="62">
        <v>840</v>
      </c>
      <c r="G18" s="96">
        <v>540</v>
      </c>
      <c r="H18" s="106">
        <v>380</v>
      </c>
    </row>
    <row r="19" spans="4:8" ht="26.5" customHeight="1" x14ac:dyDescent="0.55000000000000004">
      <c r="D19" s="125"/>
      <c r="E19" s="75" t="s">
        <v>23</v>
      </c>
      <c r="F19" s="60">
        <v>890</v>
      </c>
      <c r="G19" s="93">
        <v>570</v>
      </c>
      <c r="H19" s="103">
        <v>400</v>
      </c>
    </row>
    <row r="20" spans="4:8" ht="26.5" customHeight="1" x14ac:dyDescent="0.55000000000000004">
      <c r="D20" s="125"/>
      <c r="E20" s="76" t="s">
        <v>24</v>
      </c>
      <c r="F20" s="62">
        <v>1000</v>
      </c>
      <c r="G20" s="96">
        <v>650</v>
      </c>
      <c r="H20" s="106">
        <v>460</v>
      </c>
    </row>
    <row r="21" spans="4:8" ht="26.5" customHeight="1" x14ac:dyDescent="0.55000000000000004">
      <c r="D21" s="125"/>
      <c r="E21" s="75" t="s">
        <v>25</v>
      </c>
      <c r="F21" s="60">
        <v>1150</v>
      </c>
      <c r="G21" s="93">
        <v>740</v>
      </c>
      <c r="H21" s="103">
        <v>520</v>
      </c>
    </row>
    <row r="22" spans="4:8" ht="26.5" customHeight="1" thickBot="1" x14ac:dyDescent="0.6">
      <c r="D22" s="126"/>
      <c r="E22" s="78" t="s">
        <v>26</v>
      </c>
      <c r="F22" s="65">
        <v>1320</v>
      </c>
      <c r="G22" s="97">
        <v>850</v>
      </c>
      <c r="H22" s="107">
        <v>600</v>
      </c>
    </row>
    <row r="23" spans="4:8" ht="26.5" customHeight="1" thickTop="1" x14ac:dyDescent="0.55000000000000004">
      <c r="D23" s="83" t="s">
        <v>27</v>
      </c>
      <c r="E23" s="79" t="s">
        <v>27</v>
      </c>
      <c r="F23" s="67">
        <v>230</v>
      </c>
      <c r="G23" s="98">
        <v>150</v>
      </c>
      <c r="H23" s="108">
        <v>110</v>
      </c>
    </row>
    <row r="24" spans="4:8" ht="26.5" customHeight="1" thickBot="1" x14ac:dyDescent="0.6">
      <c r="D24" s="84" t="s">
        <v>29</v>
      </c>
      <c r="E24" s="80" t="s">
        <v>19</v>
      </c>
      <c r="F24" s="68">
        <v>370</v>
      </c>
      <c r="G24" s="99">
        <v>240</v>
      </c>
      <c r="H24" s="109">
        <v>170</v>
      </c>
    </row>
    <row r="25" spans="4:8" ht="26.5" customHeight="1" thickTop="1" x14ac:dyDescent="0.55000000000000004">
      <c r="D25" s="128" t="s">
        <v>30</v>
      </c>
      <c r="E25" s="81" t="s">
        <v>27</v>
      </c>
      <c r="F25" s="66"/>
      <c r="G25" s="100">
        <v>210</v>
      </c>
      <c r="H25" s="110">
        <v>150</v>
      </c>
    </row>
    <row r="26" spans="4:8" ht="26.5" customHeight="1" x14ac:dyDescent="0.55000000000000004">
      <c r="D26" s="129"/>
      <c r="E26" s="71" t="s">
        <v>28</v>
      </c>
      <c r="F26" s="61"/>
      <c r="G26" s="92">
        <v>290</v>
      </c>
      <c r="H26" s="102">
        <v>200</v>
      </c>
    </row>
    <row r="27" spans="4:8" ht="26.5" customHeight="1" x14ac:dyDescent="0.55000000000000004">
      <c r="D27" s="120" t="s">
        <v>18</v>
      </c>
      <c r="E27" s="121"/>
      <c r="F27" s="122"/>
      <c r="G27" s="122"/>
      <c r="H27" s="123"/>
    </row>
    <row r="28" spans="4:8" ht="32.5" hidden="1" x14ac:dyDescent="0.55000000000000004"/>
    <row r="29" spans="4:8" ht="18" hidden="1" customHeight="1" x14ac:dyDescent="0.55000000000000004"/>
    <row r="30" spans="4:8" ht="18" hidden="1" customHeight="1" x14ac:dyDescent="0.55000000000000004"/>
    <row r="31" spans="4:8" ht="18" hidden="1" customHeight="1" x14ac:dyDescent="0.55000000000000004"/>
    <row r="32" spans="4:8" ht="18" hidden="1" customHeight="1" x14ac:dyDescent="0.55000000000000004"/>
    <row r="33" spans="4:8" s="17" customFormat="1" ht="18" hidden="1" customHeight="1" x14ac:dyDescent="0.55000000000000004">
      <c r="D33" s="58"/>
      <c r="E33" s="82"/>
      <c r="F33" s="22"/>
      <c r="G33" s="22"/>
      <c r="H33" s="23"/>
    </row>
    <row r="34" spans="4:8" s="17" customFormat="1" ht="18" hidden="1" customHeight="1" x14ac:dyDescent="0.55000000000000004">
      <c r="D34" s="58"/>
      <c r="E34" s="82"/>
      <c r="F34" s="22"/>
      <c r="G34" s="22"/>
      <c r="H34" s="23"/>
    </row>
  </sheetData>
  <sheetProtection algorithmName="SHA-512" hashValue="/f1L21t/fltWBAvPsMQ/TOZvqK/hFkrnWMANYNKXXUex4oOxUmnMIGpakrehz9/IynJsc6el4OmBtpt2gtQe+g==" saltValue="9lzkuAaeNQNbRX0D5dIARQ==" spinCount="100000" sheet="1" objects="1" scenarios="1"/>
  <mergeCells count="4">
    <mergeCell ref="D27:H27"/>
    <mergeCell ref="D6:D13"/>
    <mergeCell ref="D14:D22"/>
    <mergeCell ref="D25:D26"/>
  </mergeCells>
  <phoneticPr fontId="1"/>
  <dataValidations count="1">
    <dataValidation type="list" allowBlank="1" showInputMessage="1" promptTitle="車両" sqref="E7" xr:uid="{F97A3B2D-B6B4-4535-B6E0-3234476D4B5D}">
      <formula1>"1号車,2号車,3号車,4号車,5号車,アクア"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歩合計算表</vt:lpstr>
      <vt:lpstr>売上</vt:lpstr>
      <vt:lpstr>高速料金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Kazuhiro Miyazaki</dc:creator>
  <cp:lastModifiedBy>Kazuhiro Miyazaki</cp:lastModifiedBy>
  <cp:lastPrinted>2024-08-13T11:59:12Z</cp:lastPrinted>
  <dcterms:created xsi:type="dcterms:W3CDTF">2024-08-03T20:59:12Z</dcterms:created>
  <dcterms:modified xsi:type="dcterms:W3CDTF">2025-03-27T09:01:55Z</dcterms:modified>
</cp:coreProperties>
</file>